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<sst xmlns="http://schemas.openxmlformats.org/spreadsheetml/2006/main" count="163" uniqueCount="112">
  <si>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</si>
  <si>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</si>
  <si>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</si>
  <si>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</si>
  <si>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</si>
  <si>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</si>
  <si>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</si>
  <si>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</si>
  <si>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</si>
  <si>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</si>
  <si>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</si>
  <si>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</si>
  <si>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</si>
  <si>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</si>
  <si>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</si>
  <si>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</si>
  <si>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</si>
  <si>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</si>
  <si>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</si>
  <si>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</si>
  <si>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</si>
  <si>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</si>
  <si>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</si>
  <si>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</si>
  <si>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</si>
  <si>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</si>
  <si>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</si>
  <si>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</si>
  <si>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</si>
  <si>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</si>
  <si>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</si>
  <si>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</si>
  <si>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</si>
  <si>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</si>
  <si>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</si>
  <si>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</si>
  <si>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</si>
  <si>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</si>
  <si>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</si>
  <si>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</si>
  <si>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</si>
  <si>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</si>
  <si>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</si>
  <si>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</si>
  <si>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</si>
  <si>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</si>
  <si>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</si>
  <si>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</si>
  <si>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</si>
  <si>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</si>
  <si>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</si>
  <si>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</si>
  <si>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</si>
  <si>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</si>
  <si>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</si>
  <si>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</si>
  <si>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</si>
  <si>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</si>
  <si>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</si>
  <si>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</si>
  <si>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</si>
  <si>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</si>
  <si>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</si>
  <si>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</si>
  <si>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</si>
  <si>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</si>
  <si>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</si>
  <si>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</si>
  <si>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</si>
  <si>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</si>
  <si>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</si>
  <si>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</si>
  <si>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</si>
  <si>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</si>
  <si>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</si>
  <si>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</si>
  <si>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</si>
  <si>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</si>
  <si>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</si>
  <si>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</si>
  <si>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</si>
  <si>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</si>
  <si>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</si>
  <si>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</si>
  <si>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</si>
  <si>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</si>
  <si>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</si>
  <si>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</si>
  <si>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</si>
  <si>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</si>
  <si>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</si>
  <si>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</si>
  <si>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</si>
  <si>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</si>
  <si>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</si>
  <si>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</si>
  <si>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</si>
  <si>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</si>
  <si>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</si>
  <si>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</si>
  <si>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</si>
  <si>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</si>
  <si>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</si>
  <si>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</si>
  <si>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</si>
  <si>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</si>
  <si>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</si>
  <si>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</si>
  <si>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</si>
  <si>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</si>
  <si>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</si>
  <si>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28.07.2017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</si>
</sst>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68284.10000000002</c:v>
                </c:pt>
                <c:pt idx="1">
                  <c:v>63448.20000000001</c:v>
                </c:pt>
                <c:pt idx="2">
                  <c:v>1287.5000000000002</c:v>
                </c:pt>
                <c:pt idx="3">
                  <c:v>3548.4000000000087</c:v>
                </c:pt>
              </c:numCache>
            </c:numRef>
          </c:val>
          <c:shape val="box"/>
        </c:ser>
        <c:shape val="box"/>
        <c:axId val="47805775"/>
        <c:axId val="27598792"/>
      </c:bar3D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98792"/>
        <c:crosses val="autoZero"/>
        <c:auto val="1"/>
        <c:lblOffset val="100"/>
        <c:tickLblSkip val="1"/>
        <c:noMultiLvlLbl val="0"/>
      </c:catAx>
      <c:valAx>
        <c:axId val="27598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0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368900.49999999994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</c:v>
                </c:pt>
                <c:pt idx="5">
                  <c:v>45432.8</c:v>
                </c:pt>
                <c:pt idx="6">
                  <c:v>7409</c:v>
                </c:pt>
                <c:pt idx="7">
                  <c:v>5335.699999999968</c:v>
                </c:pt>
              </c:numCache>
            </c:numRef>
          </c:val>
          <c:shape val="box"/>
        </c:ser>
        <c:shape val="box"/>
        <c:axId val="47062537"/>
        <c:axId val="20909650"/>
      </c:bar3D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09650"/>
        <c:crosses val="autoZero"/>
        <c:auto val="1"/>
        <c:lblOffset val="100"/>
        <c:tickLblSkip val="1"/>
        <c:noMultiLvlLbl val="0"/>
      </c:catAx>
      <c:valAx>
        <c:axId val="20909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216540.30000000005</c:v>
                </c:pt>
                <c:pt idx="1">
                  <c:v>136440.60000000003</c:v>
                </c:pt>
                <c:pt idx="2">
                  <c:v>216540.30000000005</c:v>
                </c:pt>
              </c:numCache>
            </c:numRef>
          </c:val>
          <c:shape val="box"/>
        </c:ser>
        <c:shape val="box"/>
        <c:axId val="53969123"/>
        <c:axId val="15960060"/>
      </c:bar3DChart>
      <c:cat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60060"/>
        <c:crosses val="autoZero"/>
        <c:auto val="1"/>
        <c:lblOffset val="100"/>
        <c:tickLblSkip val="1"/>
        <c:noMultiLvlLbl val="0"/>
      </c:catAx>
      <c:valAx>
        <c:axId val="1596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9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36261.19999999999</c:v>
                </c:pt>
                <c:pt idx="1">
                  <c:v>30342.1</c:v>
                </c:pt>
                <c:pt idx="2">
                  <c:v>1531.8</c:v>
                </c:pt>
                <c:pt idx="3">
                  <c:v>350.3</c:v>
                </c:pt>
                <c:pt idx="4">
                  <c:v>25.5</c:v>
                </c:pt>
                <c:pt idx="5">
                  <c:v>4011.499999999991</c:v>
                </c:pt>
              </c:numCache>
            </c:numRef>
          </c:val>
          <c:shape val="box"/>
        </c:ser>
        <c:shape val="box"/>
        <c:axId val="9422813"/>
        <c:axId val="17696454"/>
      </c:bar3DChart>
      <c:cat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6454"/>
        <c:crosses val="autoZero"/>
        <c:auto val="1"/>
        <c:lblOffset val="100"/>
        <c:tickLblSkip val="1"/>
        <c:noMultiLvlLbl val="0"/>
      </c:catAx>
      <c:valAx>
        <c:axId val="17696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13437.199999999999</c:v>
                </c:pt>
                <c:pt idx="1">
                  <c:v>8623.4</c:v>
                </c:pt>
                <c:pt idx="3">
                  <c:v>347.09999999999985</c:v>
                </c:pt>
                <c:pt idx="4">
                  <c:v>498.60000000000014</c:v>
                </c:pt>
                <c:pt idx="5">
                  <c:v>240</c:v>
                </c:pt>
                <c:pt idx="6">
                  <c:v>3728.099999999999</c:v>
                </c:pt>
              </c:numCache>
            </c:numRef>
          </c:val>
          <c:shape val="box"/>
        </c:ser>
        <c:shape val="box"/>
        <c:axId val="25050359"/>
        <c:axId val="24126640"/>
      </c:bar3D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6640"/>
        <c:crosses val="autoZero"/>
        <c:auto val="1"/>
        <c:lblOffset val="100"/>
        <c:tickLblSkip val="2"/>
        <c:noMultiLvlLbl val="0"/>
      </c:catAx>
      <c:valAx>
        <c:axId val="2412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2161.1000000000004</c:v>
                </c:pt>
                <c:pt idx="1">
                  <c:v>1454.5000000000002</c:v>
                </c:pt>
                <c:pt idx="2">
                  <c:v>190.79999999999998</c:v>
                </c:pt>
                <c:pt idx="3">
                  <c:v>205.49999999999997</c:v>
                </c:pt>
                <c:pt idx="4">
                  <c:v>89.8</c:v>
                </c:pt>
                <c:pt idx="5">
                  <c:v>220.50000000000014</c:v>
                </c:pt>
              </c:numCache>
            </c:numRef>
          </c:val>
          <c:shape val="box"/>
        </c:ser>
        <c:shape val="box"/>
        <c:axId val="15813169"/>
        <c:axId val="8100794"/>
      </c:bar3DChart>
      <c:cat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0794"/>
        <c:crosses val="autoZero"/>
        <c:auto val="1"/>
        <c:lblOffset val="100"/>
        <c:tickLblSkip val="1"/>
        <c:noMultiLvlLbl val="0"/>
      </c:catAx>
      <c:valAx>
        <c:axId val="8100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3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36733.2</c:v>
                </c:pt>
              </c:numCache>
            </c:numRef>
          </c:val>
          <c:shape val="box"/>
        </c:ser>
        <c:shape val="box"/>
        <c:axId val="5798283"/>
        <c:axId val="52184548"/>
      </c:bar3DChart>
      <c:cat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84548"/>
        <c:crosses val="autoZero"/>
        <c:auto val="1"/>
        <c:lblOffset val="100"/>
        <c:tickLblSkip val="1"/>
        <c:noMultiLvlLbl val="0"/>
      </c:catAx>
      <c:valAx>
        <c:axId val="5218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368900.49999999994</c:v>
                </c:pt>
                <c:pt idx="1">
                  <c:v>216540.30000000005</c:v>
                </c:pt>
                <c:pt idx="2">
                  <c:v>36261.19999999999</c:v>
                </c:pt>
                <c:pt idx="3">
                  <c:v>13437.199999999999</c:v>
                </c:pt>
                <c:pt idx="4">
                  <c:v>2161.1000000000004</c:v>
                </c:pt>
                <c:pt idx="5">
                  <c:v>68284.10000000002</c:v>
                </c:pt>
                <c:pt idx="6">
                  <c:v>36733.2</c:v>
                </c:pt>
              </c:numCache>
            </c:numRef>
          </c:val>
          <c:shape val="box"/>
        </c:ser>
        <c:shape val="box"/>
        <c:axId val="67007749"/>
        <c:axId val="66198830"/>
      </c:bar3D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98830"/>
        <c:crosses val="autoZero"/>
        <c:auto val="1"/>
        <c:lblOffset val="100"/>
        <c:tickLblSkip val="1"/>
        <c:noMultiLvlLbl val="0"/>
      </c:catAx>
      <c:valAx>
        <c:axId val="6619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996875.2999999995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403913.6</c:v>
                </c:pt>
                <c:pt idx="1">
                  <c:v>55678.00000000001</c:v>
                </c:pt>
                <c:pt idx="2">
                  <c:v>18301.199999999997</c:v>
                </c:pt>
                <c:pt idx="3">
                  <c:v>12810.1</c:v>
                </c:pt>
                <c:pt idx="4">
                  <c:v>23.900000000000002</c:v>
                </c:pt>
                <c:pt idx="5">
                  <c:v>453913.4999999998</c:v>
                </c:pt>
              </c:numCache>
            </c:numRef>
          </c:val>
          <c:shape val="box"/>
        </c:ser>
        <c:shape val="box"/>
        <c:axId val="58918559"/>
        <c:axId val="60504984"/>
      </c:bar3DChart>
      <c:cat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04984"/>
        <c:crosses val="autoZero"/>
        <c:auto val="1"/>
        <c:lblOffset val="100"/>
        <c:tickLblSkip val="1"/>
        <c:noMultiLvlLbl val="0"/>
      </c:catAx>
      <c:valAx>
        <c:axId val="6050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8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111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7" t="s">
        <v>41</v>
      </c>
      <c r="B3" s="134" t="s">
        <v>108</v>
      </c>
      <c r="C3" s="134" t="s">
        <v>90</v>
      </c>
      <c r="D3" s="134" t="s">
        <v>23</v>
      </c>
      <c r="E3" s="134" t="s">
        <v>22</v>
      </c>
      <c r="F3" s="134" t="s">
        <v>109</v>
      </c>
      <c r="G3" s="134" t="s">
        <v>92</v>
      </c>
      <c r="H3" s="134" t="s">
        <v>110</v>
      </c>
      <c r="I3" s="134" t="s">
        <v>91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2" t="s">
        <v>27</v>
      </c>
      <c r="B6" s="45">
        <f>408502.5+0.5</f>
        <v>408503</v>
      </c>
      <c r="C6" s="46">
        <f>625865.1-190.4-316.9+47.1+50+198+5366.4+2952+4818.2+150+808.5</f>
        <v>639747.9999999999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+3537.3</f>
        <v>368900.49999999994</v>
      </c>
      <c r="E6" s="3">
        <f>D6/D151*100</f>
        <v>39.051954484685865</v>
      </c>
      <c r="F6" s="3">
        <f>D6/B6*100</f>
        <v>90.30545675307157</v>
      </c>
      <c r="G6" s="3">
        <f aca="true" t="shared" si="0" ref="G6:G43">D6/C6*100</f>
        <v>57.6634080919362</v>
      </c>
      <c r="H6" s="47">
        <f>B6-D6</f>
        <v>39602.50000000006</v>
      </c>
      <c r="I6" s="47">
        <f aca="true" t="shared" si="1" ref="I6:I43">C6-D6</f>
        <v>270847.49999999994</v>
      </c>
    </row>
    <row r="7" spans="1:9" s="37" customFormat="1" ht="18.75">
      <c r="A7" s="104" t="s">
        <v>82</v>
      </c>
      <c r="B7" s="97">
        <f>159608.6+45</f>
        <v>159653.6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37.82884544748517</v>
      </c>
      <c r="F7" s="95">
        <f>D7/B7*100</f>
        <v>87.40848937950663</v>
      </c>
      <c r="G7" s="95">
        <f>D7/C7*100</f>
        <v>57.30170664075958</v>
      </c>
      <c r="H7" s="105">
        <f>B7-D7</f>
        <v>20102.79999999999</v>
      </c>
      <c r="I7" s="105">
        <f t="shared" si="1"/>
        <v>103986.09999999998</v>
      </c>
    </row>
    <row r="8" spans="1:9" ht="18">
      <c r="A8" s="23" t="s">
        <v>3</v>
      </c>
      <c r="B8" s="42">
        <f>318712.2+230</f>
        <v>318942.2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</f>
        <v>292973.89999999997</v>
      </c>
      <c r="E8" s="1">
        <f>D8/D6*100</f>
        <v>79.41813578458148</v>
      </c>
      <c r="F8" s="1">
        <f>D8/B8*100</f>
        <v>91.85799182422394</v>
      </c>
      <c r="G8" s="1">
        <f t="shared" si="0"/>
        <v>58.89058742061374</v>
      </c>
      <c r="H8" s="44">
        <f>B8-D8</f>
        <v>25968.300000000047</v>
      </c>
      <c r="I8" s="44">
        <f t="shared" si="1"/>
        <v>204514.60000000003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0.00626185109534956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</f>
        <v>17726</v>
      </c>
      <c r="E10" s="1">
        <f>D10/D6*100</f>
        <v>4.805089719314559</v>
      </c>
      <c r="F10" s="1">
        <f aca="true" t="shared" si="3" ref="F10:F41">D10/B10*100</f>
        <v>95.82864804082692</v>
      </c>
      <c r="G10" s="1">
        <f t="shared" si="0"/>
        <v>64.54854978788485</v>
      </c>
      <c r="H10" s="44">
        <f t="shared" si="2"/>
        <v>771.5999999999985</v>
      </c>
      <c r="I10" s="44">
        <f t="shared" si="1"/>
        <v>9735.5</v>
      </c>
    </row>
    <row r="11" spans="1:9" ht="18">
      <c r="A11" s="23" t="s">
        <v>0</v>
      </c>
      <c r="B11" s="42">
        <f>52506.2-45</f>
        <v>52461.2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</f>
        <v>45432.8</v>
      </c>
      <c r="E11" s="1">
        <f>D11/D6*100</f>
        <v>12.315732833108118</v>
      </c>
      <c r="F11" s="1">
        <f t="shared" si="3"/>
        <v>86.60267016385444</v>
      </c>
      <c r="G11" s="1">
        <f t="shared" si="0"/>
        <v>56.1588618117317</v>
      </c>
      <c r="H11" s="44">
        <f t="shared" si="2"/>
        <v>7028.399999999994</v>
      </c>
      <c r="I11" s="44">
        <f t="shared" si="1"/>
        <v>35467.7</v>
      </c>
    </row>
    <row r="12" spans="1:9" ht="18">
      <c r="A12" s="23" t="s">
        <v>14</v>
      </c>
      <c r="B12" s="42">
        <f>8027.8-230</f>
        <v>7797.8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</f>
        <v>7409</v>
      </c>
      <c r="E12" s="1">
        <f>D12/D6*100</f>
        <v>2.0084006391967484</v>
      </c>
      <c r="F12" s="1">
        <f t="shared" si="3"/>
        <v>95.01397830157224</v>
      </c>
      <c r="G12" s="1">
        <f t="shared" si="0"/>
        <v>52.81353805796729</v>
      </c>
      <c r="H12" s="44">
        <f t="shared" si="2"/>
        <v>388.8000000000002</v>
      </c>
      <c r="I12" s="44">
        <f t="shared" si="1"/>
        <v>6619.6</v>
      </c>
    </row>
    <row r="13" spans="1:9" ht="18.75" thickBot="1">
      <c r="A13" s="23" t="s">
        <v>28</v>
      </c>
      <c r="B13" s="43">
        <f>B6-B8-B9-B10-B11-B12</f>
        <v>10752.299999999992</v>
      </c>
      <c r="C13" s="43">
        <f>C6-C8-C9-C10-C11-C12</f>
        <v>19776.399999999885</v>
      </c>
      <c r="D13" s="43">
        <f>D6-D8-D9-D10-D11-D12</f>
        <v>5335.699999999968</v>
      </c>
      <c r="E13" s="1">
        <f>D13/D6*100</f>
        <v>1.4463791727037423</v>
      </c>
      <c r="F13" s="1">
        <f t="shared" si="3"/>
        <v>49.62380141923097</v>
      </c>
      <c r="G13" s="1">
        <f t="shared" si="0"/>
        <v>26.98013794219372</v>
      </c>
      <c r="H13" s="44">
        <f t="shared" si="2"/>
        <v>5416.600000000024</v>
      </c>
      <c r="I13" s="44">
        <f t="shared" si="1"/>
        <v>14440.699999999917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</f>
        <v>216540.30000000005</v>
      </c>
      <c r="E18" s="3">
        <f>D18/D151*100</f>
        <v>22.923042770883274</v>
      </c>
      <c r="F18" s="3">
        <f>D18/B18*100</f>
        <v>92.04982092946642</v>
      </c>
      <c r="G18" s="3">
        <f t="shared" si="0"/>
        <v>59.66051905736843</v>
      </c>
      <c r="H18" s="47">
        <f>B18-D18</f>
        <v>18702.199999999953</v>
      </c>
      <c r="I18" s="47">
        <f t="shared" si="1"/>
        <v>146413.79999999993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+7098.6</f>
        <v>136440.60000000003</v>
      </c>
      <c r="E19" s="95">
        <f>D19/D18*100</f>
        <v>63.00933359748739</v>
      </c>
      <c r="F19" s="95">
        <f t="shared" si="3"/>
        <v>97.30223535997892</v>
      </c>
      <c r="G19" s="95">
        <f t="shared" si="0"/>
        <v>56.96762704823064</v>
      </c>
      <c r="H19" s="105">
        <f t="shared" si="2"/>
        <v>3782.899999999965</v>
      </c>
      <c r="I19" s="105">
        <f t="shared" si="1"/>
        <v>103064.89999999997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216540.30000000005</v>
      </c>
      <c r="E25" s="1">
        <f>D25/D18*100</f>
        <v>100</v>
      </c>
      <c r="F25" s="1">
        <f t="shared" si="3"/>
        <v>92.04982092946642</v>
      </c>
      <c r="G25" s="1">
        <f t="shared" si="0"/>
        <v>59.66051905736843</v>
      </c>
      <c r="H25" s="44">
        <f t="shared" si="2"/>
        <v>18702.199999999953</v>
      </c>
      <c r="I25" s="44">
        <f t="shared" si="1"/>
        <v>146413.79999999993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11" ht="18.75" thickBot="1">
      <c r="A33" s="22" t="s">
        <v>17</v>
      </c>
      <c r="B33" s="45">
        <f>38479.6-59</f>
        <v>38420.6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</f>
        <v>36261.19999999999</v>
      </c>
      <c r="E33" s="3">
        <f>D33/D151*100</f>
        <v>3.8386251359379857</v>
      </c>
      <c r="F33" s="3">
        <f>D33/B33*100</f>
        <v>94.37957762242128</v>
      </c>
      <c r="G33" s="3">
        <f t="shared" si="0"/>
        <v>56.26619578001978</v>
      </c>
      <c r="H33" s="47">
        <f t="shared" si="2"/>
        <v>2159.4000000000087</v>
      </c>
      <c r="I33" s="47">
        <f t="shared" si="1"/>
        <v>28184.600000000013</v>
      </c>
      <c r="K33" s="131"/>
    </row>
    <row r="34" spans="1:11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</f>
        <v>30342.1</v>
      </c>
      <c r="E34" s="1">
        <f>D34/D33*100</f>
        <v>83.67649167705427</v>
      </c>
      <c r="F34" s="1">
        <f t="shared" si="3"/>
        <v>95.60722455744543</v>
      </c>
      <c r="G34" s="1">
        <f t="shared" si="0"/>
        <v>57.54042152932386</v>
      </c>
      <c r="H34" s="44">
        <f t="shared" si="2"/>
        <v>1394.1000000000022</v>
      </c>
      <c r="I34" s="44">
        <f t="shared" si="1"/>
        <v>22389.699999999997</v>
      </c>
      <c r="K34" s="131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1"/>
    </row>
    <row r="36" spans="1:11" ht="18">
      <c r="A36" s="23" t="s">
        <v>0</v>
      </c>
      <c r="B36" s="42">
        <f>1625.5-1.7</f>
        <v>1623.8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</f>
        <v>1531.8</v>
      </c>
      <c r="E36" s="1">
        <f>D36/D33*100</f>
        <v>4.224349993932909</v>
      </c>
      <c r="F36" s="1">
        <f t="shared" si="3"/>
        <v>94.3342776203966</v>
      </c>
      <c r="G36" s="1">
        <f t="shared" si="0"/>
        <v>52.008284385291816</v>
      </c>
      <c r="H36" s="44">
        <f t="shared" si="2"/>
        <v>92</v>
      </c>
      <c r="I36" s="44">
        <f t="shared" si="1"/>
        <v>1413.5000000000002</v>
      </c>
      <c r="K36" s="131"/>
    </row>
    <row r="37" spans="1:11" s="37" customFormat="1" ht="18.75">
      <c r="A37" s="18" t="s">
        <v>7</v>
      </c>
      <c r="B37" s="51">
        <f>511.2-59</f>
        <v>452.2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0.9660463525752048</v>
      </c>
      <c r="F37" s="17">
        <f t="shared" si="3"/>
        <v>77.4657231313578</v>
      </c>
      <c r="G37" s="17">
        <f t="shared" si="0"/>
        <v>46.57625315782476</v>
      </c>
      <c r="H37" s="53">
        <f t="shared" si="2"/>
        <v>101.89999999999998</v>
      </c>
      <c r="I37" s="53">
        <f t="shared" si="1"/>
        <v>401.8</v>
      </c>
      <c r="K37" s="132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0.07032310017318788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1"/>
    </row>
    <row r="39" spans="1:11" ht="18.75" thickBot="1">
      <c r="A39" s="23" t="s">
        <v>28</v>
      </c>
      <c r="B39" s="42">
        <f>B33-B34-B36-B37-B35-B38</f>
        <v>4582.899999999998</v>
      </c>
      <c r="C39" s="42">
        <f>C33-C34-C36-C37-C35-C38</f>
        <v>7935.8000000000075</v>
      </c>
      <c r="D39" s="42">
        <f>D33-D34-D36-D37-D35-D38</f>
        <v>4011.499999999991</v>
      </c>
      <c r="E39" s="1">
        <f>D39/D33*100</f>
        <v>11.062788876264415</v>
      </c>
      <c r="F39" s="1">
        <f t="shared" si="3"/>
        <v>87.5319121080537</v>
      </c>
      <c r="G39" s="1">
        <f t="shared" si="0"/>
        <v>50.54940900728329</v>
      </c>
      <c r="H39" s="44">
        <f>B39-D39</f>
        <v>571.4000000000069</v>
      </c>
      <c r="I39" s="44">
        <f t="shared" si="1"/>
        <v>3924.3000000000166</v>
      </c>
      <c r="K39" s="131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1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1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1"/>
    </row>
    <row r="43" spans="1:11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</f>
        <v>1193.1000000000001</v>
      </c>
      <c r="E43" s="3">
        <f>D43/D151*100</f>
        <v>0.1263020432221662</v>
      </c>
      <c r="F43" s="3">
        <f>D43/B43*100</f>
        <v>66.73938580298709</v>
      </c>
      <c r="G43" s="3">
        <f t="shared" si="0"/>
        <v>53.41361865962304</v>
      </c>
      <c r="H43" s="47">
        <f t="shared" si="2"/>
        <v>594.5999999999999</v>
      </c>
      <c r="I43" s="47">
        <f t="shared" si="1"/>
        <v>1040.6000000000001</v>
      </c>
      <c r="K43" s="131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1"/>
    </row>
    <row r="45" spans="1:11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0.7125675243793858</v>
      </c>
      <c r="F45" s="3">
        <f>D45/B45*100</f>
        <v>96.98855940750988</v>
      </c>
      <c r="G45" s="3">
        <f aca="true" t="shared" si="4" ref="G45:G76">D45/C45*100</f>
        <v>57.10213776722091</v>
      </c>
      <c r="H45" s="47">
        <f>B45-D45</f>
        <v>208.9999999999991</v>
      </c>
      <c r="I45" s="47">
        <f aca="true" t="shared" si="5" ref="I45:I77">C45-D45</f>
        <v>5056.799999999999</v>
      </c>
      <c r="K45" s="131"/>
    </row>
    <row r="46" spans="1:11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98.78703131605475</v>
      </c>
      <c r="G46" s="1">
        <f t="shared" si="4"/>
        <v>57.69964956266559</v>
      </c>
      <c r="H46" s="44">
        <f aca="true" t="shared" si="7" ref="H46:H74">B46-D46</f>
        <v>74.60000000000036</v>
      </c>
      <c r="I46" s="44">
        <f t="shared" si="5"/>
        <v>4454.100000000001</v>
      </c>
      <c r="K46" s="131"/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81.32379248658317</v>
      </c>
      <c r="G49" s="1">
        <f t="shared" si="4"/>
        <v>52.54883828459137</v>
      </c>
      <c r="H49" s="44">
        <f t="shared" si="7"/>
        <v>104.40000000000003</v>
      </c>
      <c r="I49" s="44">
        <f t="shared" si="5"/>
        <v>410.50000000000006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89.60396039604032</v>
      </c>
      <c r="G50" s="1">
        <f t="shared" si="4"/>
        <v>51.30708661417375</v>
      </c>
      <c r="H50" s="44">
        <f t="shared" si="7"/>
        <v>18.8999999999987</v>
      </c>
      <c r="I50" s="44">
        <f t="shared" si="5"/>
        <v>154.59999999999798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</f>
        <v>13437.199999999999</v>
      </c>
      <c r="E51" s="3">
        <f>D51/D151*100</f>
        <v>1.4224673666791479</v>
      </c>
      <c r="F51" s="3">
        <f>D51/B51*100</f>
        <v>94.06773728350811</v>
      </c>
      <c r="G51" s="3">
        <f t="shared" si="4"/>
        <v>56.194614397015705</v>
      </c>
      <c r="H51" s="47">
        <f>B51-D51</f>
        <v>847.3999999999996</v>
      </c>
      <c r="I51" s="47">
        <f t="shared" si="5"/>
        <v>10474.699999999999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392.4+738.8+389.6+752.9+403.1+730.4+397.8+724.9+1.1+0.1+403+795.7+527.1+1240.6+386.5+33.7+705.7</f>
        <v>8623.4</v>
      </c>
      <c r="E52" s="1">
        <f>D52/D51*100</f>
        <v>64.17557229184652</v>
      </c>
      <c r="F52" s="1">
        <f t="shared" si="6"/>
        <v>95.06140176819454</v>
      </c>
      <c r="G52" s="1">
        <f t="shared" si="4"/>
        <v>56.54911012892311</v>
      </c>
      <c r="H52" s="44">
        <f t="shared" si="7"/>
        <v>448</v>
      </c>
      <c r="I52" s="44">
        <f t="shared" si="5"/>
        <v>6626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1.9+1.9+0.5+7.4+2.1+1.2+12.9+5.1+0.1+4.5+16.8+19.2+9.7+3.1+1.1+1.4+2.5+5.7+19.9+0.8+28.2+4+19.8+8.2+38.7+4.3+0.2+18.2+4.3+27.9+3.9+3+21+4+9.4+2.4+4.7+1.2+8.1+6.9+10.9</f>
        <v>347.09999999999985</v>
      </c>
      <c r="E54" s="1">
        <f>D54/D51*100</f>
        <v>2.5831274372637147</v>
      </c>
      <c r="F54" s="1">
        <f t="shared" si="6"/>
        <v>74.35732647814906</v>
      </c>
      <c r="G54" s="1">
        <f t="shared" si="4"/>
        <v>42.84127375956552</v>
      </c>
      <c r="H54" s="44">
        <f t="shared" si="7"/>
        <v>119.70000000000016</v>
      </c>
      <c r="I54" s="44">
        <f t="shared" si="5"/>
        <v>463.1000000000002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</f>
        <v>498.60000000000014</v>
      </c>
      <c r="E55" s="1">
        <f>D55/D51*100</f>
        <v>3.7105944690858226</v>
      </c>
      <c r="F55" s="1">
        <f t="shared" si="6"/>
        <v>85.93588417786971</v>
      </c>
      <c r="G55" s="1">
        <f t="shared" si="4"/>
        <v>46.918227157241</v>
      </c>
      <c r="H55" s="44">
        <f t="shared" si="7"/>
        <v>81.59999999999991</v>
      </c>
      <c r="I55" s="44">
        <f t="shared" si="5"/>
        <v>564.0999999999999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1.7860863870449204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3728.099999999999</v>
      </c>
      <c r="E57" s="1">
        <f>D57/D51*100</f>
        <v>27.74461941475902</v>
      </c>
      <c r="F57" s="1">
        <f t="shared" si="6"/>
        <v>96.09248137742608</v>
      </c>
      <c r="G57" s="1">
        <f t="shared" si="4"/>
        <v>59.5762021189894</v>
      </c>
      <c r="H57" s="44">
        <f>B57-D57</f>
        <v>151.5999999999999</v>
      </c>
      <c r="I57" s="44">
        <f>C57-D57</f>
        <v>2529.6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</f>
        <v>2161.1000000000004</v>
      </c>
      <c r="E59" s="3">
        <f>D59/D151*100</f>
        <v>0.22877491040769704</v>
      </c>
      <c r="F59" s="3">
        <f>D59/B59*100</f>
        <v>47.83840619811844</v>
      </c>
      <c r="G59" s="3">
        <f t="shared" si="4"/>
        <v>28.007672269669914</v>
      </c>
      <c r="H59" s="47">
        <f>B59-D59</f>
        <v>2356.3999999999996</v>
      </c>
      <c r="I59" s="47">
        <f t="shared" si="5"/>
        <v>5555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55.6+146.1+60.8+59.3+73.6+0.1+67.3+144.6-4.5+79.7+66.8+72.2-0.1+53+75.7+69.4+0.1+39.1+101.5+64.4+45.9+64.5+119.4</f>
        <v>1454.5000000000002</v>
      </c>
      <c r="E60" s="1">
        <f>D60/D59*100</f>
        <v>67.30368793669889</v>
      </c>
      <c r="F60" s="1">
        <f t="shared" si="6"/>
        <v>97.4343515541265</v>
      </c>
      <c r="G60" s="1">
        <f t="shared" si="4"/>
        <v>56.800874760807595</v>
      </c>
      <c r="H60" s="44">
        <f t="shared" si="7"/>
        <v>38.29999999999973</v>
      </c>
      <c r="I60" s="44">
        <f t="shared" si="5"/>
        <v>1106.2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f>3.2+187.6</f>
        <v>190.79999999999998</v>
      </c>
      <c r="E61" s="1">
        <f>D61/D59*100</f>
        <v>8.828837166257921</v>
      </c>
      <c r="F61" s="1">
        <f>D61/B61*100</f>
        <v>55.51352924061681</v>
      </c>
      <c r="G61" s="1">
        <f t="shared" si="4"/>
        <v>55.51352924061681</v>
      </c>
      <c r="H61" s="44">
        <f t="shared" si="7"/>
        <v>152.9</v>
      </c>
      <c r="I61" s="44">
        <f t="shared" si="5"/>
        <v>152.90000000000006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9.509046319004208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4.155291286844662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220.50000000000014</v>
      </c>
      <c r="E64" s="1">
        <f>D64/D59*100</f>
        <v>10.203137291194304</v>
      </c>
      <c r="F64" s="1">
        <f t="shared" si="6"/>
        <v>65.64453706460262</v>
      </c>
      <c r="G64" s="1">
        <f t="shared" si="4"/>
        <v>31.87798178401043</v>
      </c>
      <c r="H64" s="44">
        <f t="shared" si="7"/>
        <v>115.39999999999978</v>
      </c>
      <c r="I64" s="44">
        <f t="shared" si="5"/>
        <v>471.19999999999993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0.025671146996375235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</f>
        <v>68284.10000000002</v>
      </c>
      <c r="E90" s="3">
        <f>D90/D151*100</f>
        <v>7.228582138619327</v>
      </c>
      <c r="F90" s="3">
        <f aca="true" t="shared" si="10" ref="F90:F96">D90/B90*100</f>
        <v>72.1775749241325</v>
      </c>
      <c r="G90" s="3">
        <f t="shared" si="8"/>
        <v>43.14817424294605</v>
      </c>
      <c r="H90" s="47">
        <f aca="true" t="shared" si="11" ref="H90:H96">B90-D90</f>
        <v>26321.599999999977</v>
      </c>
      <c r="I90" s="47">
        <f t="shared" si="9"/>
        <v>89970.79999999997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+20.3+42.5+31.7+336.3+2638.1+5444.8</f>
        <v>63448.20000000001</v>
      </c>
      <c r="E91" s="1">
        <f>D91/D90*100</f>
        <v>92.9179706549548</v>
      </c>
      <c r="F91" s="1">
        <f t="shared" si="10"/>
        <v>72.45045937977451</v>
      </c>
      <c r="G91" s="1">
        <f t="shared" si="8"/>
        <v>42.94710080231116</v>
      </c>
      <c r="H91" s="44">
        <f t="shared" si="11"/>
        <v>24126.399999999994</v>
      </c>
      <c r="I91" s="44">
        <f t="shared" si="9"/>
        <v>84287.5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48.5+5.1+5+1.3+22.8+67.3+62.7+3.5+1.4+40.6+112.7+571.4+55.5+1.7+2.4+3.1+83.6+0.9+1.4+3.5+0.9+23.5+44.4+1+13.6+0.7-0.1+42.8+22.3+44</f>
        <v>1287.5000000000002</v>
      </c>
      <c r="E92" s="1">
        <f>D92/D90*100</f>
        <v>1.8855048246956465</v>
      </c>
      <c r="F92" s="1">
        <f t="shared" si="10"/>
        <v>87.60887316276539</v>
      </c>
      <c r="G92" s="1">
        <f t="shared" si="8"/>
        <v>49.12997023582387</v>
      </c>
      <c r="H92" s="44">
        <f t="shared" si="11"/>
        <v>182.0999999999999</v>
      </c>
      <c r="I92" s="44">
        <f t="shared" si="9"/>
        <v>1333.0999999999997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3548.4000000000087</v>
      </c>
      <c r="E94" s="1">
        <f>D94/D90*100</f>
        <v>5.19652452034955</v>
      </c>
      <c r="F94" s="1">
        <f t="shared" si="10"/>
        <v>63.8029308639758</v>
      </c>
      <c r="G94" s="1">
        <f>D94/C94*100</f>
        <v>44.924416985288744</v>
      </c>
      <c r="H94" s="44">
        <f t="shared" si="11"/>
        <v>2013.0999999999822</v>
      </c>
      <c r="I94" s="44">
        <f>C94-D94</f>
        <v>4350.199999999973</v>
      </c>
    </row>
    <row r="95" spans="1:9" ht="18.75">
      <c r="A95" s="108" t="s">
        <v>12</v>
      </c>
      <c r="B95" s="128">
        <f>38014.2-50+165-200+200-100.1</f>
        <v>38029.1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</f>
        <v>36733.2</v>
      </c>
      <c r="E95" s="107">
        <f>D95/D151*100</f>
        <v>3.8885912447309314</v>
      </c>
      <c r="F95" s="110">
        <f t="shared" si="10"/>
        <v>96.59234638737178</v>
      </c>
      <c r="G95" s="106">
        <f>D95/C95*100</f>
        <v>58.66611300986999</v>
      </c>
      <c r="H95" s="111">
        <f t="shared" si="11"/>
        <v>1295.9000000000015</v>
      </c>
      <c r="I95" s="121">
        <f>C95-D95</f>
        <v>25880.800000000003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69.1+1043.7+68.3+1051.8+1+68.3+66.1+938.4+3+68.7+11.3+4.3+734+67.7+6.3+0.4+21.5+2.2+658.8+0.1+17.8+130.4+525.1</f>
        <v>5558.3</v>
      </c>
      <c r="E96" s="116">
        <f>D96/D95*100</f>
        <v>15.131543127198285</v>
      </c>
      <c r="F96" s="117">
        <f t="shared" si="10"/>
        <v>96.51501996874458</v>
      </c>
      <c r="G96" s="118">
        <f>D96/C96*100</f>
        <v>52.742299736207855</v>
      </c>
      <c r="H96" s="122">
        <f t="shared" si="11"/>
        <v>200.69999999999982</v>
      </c>
      <c r="I96" s="123">
        <f>C96-D96</f>
        <v>4980.299999999998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</f>
        <v>5942.0999999999985</v>
      </c>
      <c r="E102" s="19">
        <f>D102/D151*100</f>
        <v>0.6290330827511805</v>
      </c>
      <c r="F102" s="19">
        <f>D102/B102*100</f>
        <v>75.64254344090125</v>
      </c>
      <c r="G102" s="19">
        <f aca="true" t="shared" si="12" ref="G102:G149">D102/C102*100</f>
        <v>46.935277483768004</v>
      </c>
      <c r="H102" s="79">
        <f aca="true" t="shared" si="13" ref="H102:H107">B102-D102</f>
        <v>1913.4000000000015</v>
      </c>
      <c r="I102" s="79">
        <f aca="true" t="shared" si="14" ref="I102:I149">C102-D102</f>
        <v>6718.100000000004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2.0666094478383066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139.3+4+202+15.3-0.1+4+25.4+141.4+9.8+31.2+1.1+390.1+50+2+0.1+51.6+111.9+69.9+132+193.8+143.3+175.1+39.1+393+24.9+117+131.2+30.6+5+5+134.6+137.3+5+34.9+31.2+66.7+136.1+61.2+82.4+574+566.9+64.7+43+15.7+140+40.1+6+29.7+8+7+16.7+18.1+20.7+40</f>
        <v>4918.999999999999</v>
      </c>
      <c r="E104" s="1">
        <f>D104/D102*100</f>
        <v>82.78218138368591</v>
      </c>
      <c r="F104" s="1">
        <f aca="true" t="shared" si="15" ref="F104:F149">D104/B104*100</f>
        <v>76.25765444539182</v>
      </c>
      <c r="G104" s="1">
        <f t="shared" si="12"/>
        <v>47.677202368836795</v>
      </c>
      <c r="H104" s="44">
        <f t="shared" si="13"/>
        <v>1531.500000000001</v>
      </c>
      <c r="I104" s="44">
        <f t="shared" si="14"/>
        <v>5398.300000000002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900.2999999999993</v>
      </c>
      <c r="E106" s="84">
        <f>D106/D102*100</f>
        <v>15.151209168475782</v>
      </c>
      <c r="F106" s="84">
        <f t="shared" si="15"/>
        <v>71.48074632790784</v>
      </c>
      <c r="G106" s="84">
        <f t="shared" si="12"/>
        <v>43.20472214224008</v>
      </c>
      <c r="H106" s="123">
        <f>B106-D106</f>
        <v>359.2000000000007</v>
      </c>
      <c r="I106" s="123">
        <f t="shared" si="14"/>
        <v>1183.5000000000018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233522.40000000002</v>
      </c>
      <c r="C107" s="81">
        <f>SUM(C108:C148)-C115-C119+C149-C140-C141-C109-C112-C122-C123-C138-C131-C129-C136</f>
        <v>537935.7</v>
      </c>
      <c r="D107" s="81">
        <f>SUM(D108:D148)-D115-D119+D149-D140-D141-D109-D112-D122-D123-D138-D131-D129-D136</f>
        <v>188213.8</v>
      </c>
      <c r="E107" s="82">
        <f>D107/D151*100</f>
        <v>19.92438815070668</v>
      </c>
      <c r="F107" s="82">
        <f>D107/B107*100</f>
        <v>80.59774993747921</v>
      </c>
      <c r="G107" s="82">
        <f t="shared" si="12"/>
        <v>34.988159365515244</v>
      </c>
      <c r="H107" s="81">
        <f t="shared" si="13"/>
        <v>45308.600000000035</v>
      </c>
      <c r="I107" s="81">
        <f t="shared" si="14"/>
        <v>349721.89999999997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</f>
        <v>1158.7000000000003</v>
      </c>
      <c r="E108" s="6">
        <f>D108/D107*100</f>
        <v>0.6156296722131961</v>
      </c>
      <c r="F108" s="6">
        <f t="shared" si="15"/>
        <v>47.38284125296476</v>
      </c>
      <c r="G108" s="6">
        <f t="shared" si="12"/>
        <v>28.291337044633273</v>
      </c>
      <c r="H108" s="61">
        <f aca="true" t="shared" si="16" ref="H108:H149">B108-D108</f>
        <v>1286.6999999999998</v>
      </c>
      <c r="I108" s="61">
        <f t="shared" si="14"/>
        <v>2936.8999999999996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46.120652455337876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0.11704774038885565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0.014876698733036578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</f>
        <v>1575.4000000000003</v>
      </c>
      <c r="E114" s="6">
        <f>D114/D107*100</f>
        <v>0.8370268280009227</v>
      </c>
      <c r="F114" s="6">
        <f t="shared" si="15"/>
        <v>89.48594149389379</v>
      </c>
      <c r="G114" s="6">
        <f t="shared" si="12"/>
        <v>53.9225082146769</v>
      </c>
      <c r="H114" s="61">
        <f t="shared" si="16"/>
        <v>185.09999999999968</v>
      </c>
      <c r="I114" s="61">
        <f t="shared" si="14"/>
        <v>1346.1999999999996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0.009563592042666371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0.12592062856177394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0.048349270882368886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22896.2-200+200</f>
        <v>22896.2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12.118505656864691</v>
      </c>
      <c r="F124" s="6">
        <f t="shared" si="15"/>
        <v>99.61784051501994</v>
      </c>
      <c r="G124" s="6">
        <f t="shared" si="12"/>
        <v>54.36312154103565</v>
      </c>
      <c r="H124" s="61">
        <f t="shared" si="16"/>
        <v>87.50000000000364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0.00850097070459233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0.010466820180029307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6.5+6.7+0.9+10.2+6.4+2.4+29+2.5+26.7+1.1+7.5+20.9+3.3+0.1+0.1+0.6+54.3+6.4+19+0.1+6.4-0.1+0.9+1+0.1+24+11.8+60.3+1.8+4+2+10.5+0.5+0.1+1.1+56.8+0.1-0.1+8.7</f>
        <v>394.6</v>
      </c>
      <c r="E128" s="17">
        <f>D128/D107*100</f>
        <v>0.20965519000200838</v>
      </c>
      <c r="F128" s="6">
        <f t="shared" si="15"/>
        <v>46.56047197640118</v>
      </c>
      <c r="G128" s="6">
        <f t="shared" si="12"/>
        <v>31.48487991701907</v>
      </c>
      <c r="H128" s="61">
        <f t="shared" si="16"/>
        <v>452.9</v>
      </c>
      <c r="I128" s="61">
        <f t="shared" si="14"/>
        <v>858.6999999999999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6.4+6.4+6.4+6.4+6.4+24+6.4+56.8+6.4</f>
        <v>125.6</v>
      </c>
      <c r="E129" s="1">
        <f>D129/D128*100</f>
        <v>31.8297009630005</v>
      </c>
      <c r="F129" s="1">
        <f>D129/B129*100</f>
        <v>54.37229437229437</v>
      </c>
      <c r="G129" s="1">
        <f t="shared" si="12"/>
        <v>27.328111401218447</v>
      </c>
      <c r="H129" s="44">
        <f t="shared" si="16"/>
        <v>105.4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0.00818218430317012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0.008129053236266417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0.5+1.3+15.9+33.5+3+0.6+15.2+1.3+36.5+1.9+0.3+0.3+0.6+5+2+16.5+0.1+0.5+1.2+18.6-0.1+0.3+0.5+0.5+16+2+17.3+2.1</f>
        <v>193.39999999999998</v>
      </c>
      <c r="E137" s="17">
        <f>D137/D107*100</f>
        <v>0.10275548339175979</v>
      </c>
      <c r="F137" s="6">
        <f t="shared" si="15"/>
        <v>77.88964961739829</v>
      </c>
      <c r="G137" s="6">
        <f>D137/C137*100</f>
        <v>50.73452256033578</v>
      </c>
      <c r="H137" s="61">
        <f t="shared" si="16"/>
        <v>54.900000000000034</v>
      </c>
      <c r="I137" s="61">
        <f t="shared" si="14"/>
        <v>187.8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80.66184074457084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0.43896887475838653</v>
      </c>
      <c r="F139" s="6">
        <f t="shared" si="15"/>
        <v>92.78975741239893</v>
      </c>
      <c r="G139" s="6">
        <f t="shared" si="12"/>
        <v>54.6211820706069</v>
      </c>
      <c r="H139" s="61">
        <f t="shared" si="16"/>
        <v>64.19999999999993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99.70583909398441</v>
      </c>
      <c r="G140" s="1">
        <f t="shared" si="12"/>
        <v>57.51251378637482</v>
      </c>
      <c r="H140" s="44">
        <f t="shared" si="16"/>
        <v>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200+300+1250+175</f>
        <v>1925</v>
      </c>
      <c r="D142" s="76">
        <f>300+200</f>
        <v>500</v>
      </c>
      <c r="E142" s="17">
        <f>D142/D107*100</f>
        <v>0.26565533451851037</v>
      </c>
      <c r="F142" s="99">
        <f t="shared" si="17"/>
        <v>30.257186081694403</v>
      </c>
      <c r="G142" s="6">
        <f t="shared" si="12"/>
        <v>25.97402597402597</v>
      </c>
      <c r="H142" s="61">
        <f t="shared" si="16"/>
        <v>1152.5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</f>
        <v>19910.199999999997</v>
      </c>
      <c r="E144" s="17">
        <f>D144/D107*100</f>
        <v>10.578501682660887</v>
      </c>
      <c r="F144" s="99">
        <f t="shared" si="17"/>
        <v>90.74220085226624</v>
      </c>
      <c r="G144" s="6">
        <f t="shared" si="12"/>
        <v>31.34526677057258</v>
      </c>
      <c r="H144" s="61">
        <f t="shared" si="16"/>
        <v>2031.300000000003</v>
      </c>
      <c r="I144" s="61">
        <f t="shared" si="14"/>
        <v>43608.8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</f>
        <v>125.3</v>
      </c>
      <c r="C146" s="53">
        <v>234</v>
      </c>
      <c r="D146" s="76">
        <f>19.2+57.2</f>
        <v>76.4</v>
      </c>
      <c r="E146" s="17">
        <f>D146/D107*100</f>
        <v>0.040592135114428385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6849.9+34.9+1.1</f>
        <v>6885.9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3.5783773559643337</v>
      </c>
      <c r="F147" s="99">
        <f t="shared" si="17"/>
        <v>97.80856532915087</v>
      </c>
      <c r="G147" s="6">
        <f t="shared" si="12"/>
        <v>63.834022064677555</v>
      </c>
      <c r="H147" s="61">
        <f t="shared" si="16"/>
        <v>150.90000000000055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153791-172.9+364+59-400-0.5</f>
        <v>153640.6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69938.3+2324.7+1312.6+155+2603.6+1211+415+5415.4+691.3+550.4+1878.3+788.4+1157.7+1447.6+460+220+1003.2+463.4+1549.4+4235.7+2898+282.5+3333.1+1785.1+3361.2+0.1+766.9+2135.7+2288.9+1770.1+551.3</f>
        <v>116993.9</v>
      </c>
      <c r="E148" s="17">
        <f>D148/D107*100</f>
        <v>62.16010728225029</v>
      </c>
      <c r="F148" s="6">
        <f t="shared" si="17"/>
        <v>76.14777604357181</v>
      </c>
      <c r="G148" s="6">
        <f t="shared" si="12"/>
        <v>31.14647914621186</v>
      </c>
      <c r="H148" s="61">
        <f t="shared" si="16"/>
        <v>36646.70000000001</v>
      </c>
      <c r="I148" s="61">
        <f t="shared" si="14"/>
        <v>258630.9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819+819+819.1+819+819+819.1+819+819+819.1+819+819+819.1+819.1+819+819+819+819.1+819+819+819</f>
        <v>16380.6</v>
      </c>
      <c r="E149" s="17">
        <f>D149/D107*100</f>
        <v>8.703187545227822</v>
      </c>
      <c r="F149" s="6">
        <f t="shared" si="15"/>
        <v>95.23770763443548</v>
      </c>
      <c r="G149" s="6">
        <f t="shared" si="12"/>
        <v>55.5553294534207</v>
      </c>
      <c r="H149" s="61">
        <f t="shared" si="16"/>
        <v>819.1000000000004</v>
      </c>
      <c r="I149" s="61">
        <f t="shared" si="14"/>
        <v>13104.6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244416.7</v>
      </c>
      <c r="C150" s="77">
        <f>C43+C69+C72+C77+C79+C87+C102+C107+C100+C84+C98</f>
        <v>554159.5</v>
      </c>
      <c r="D150" s="53">
        <f>D43+D69+D72+D77+D79+D87+D102+D107+D100+D84+D98</f>
        <v>195591.5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1084959.8999999997</v>
      </c>
      <c r="C151" s="47">
        <f>C6+C18+C33+C43+C51+C59+C69+C72+C77+C79+C87+C90+C95+C102+C107+C100+C84+C98+C45</f>
        <v>1885592.2999999996</v>
      </c>
      <c r="D151" s="47">
        <f>D6+D18+D33+D43+D51+D59+D69+D72+D77+D79+D87+D90+D95+D102+D107+D100+D84+D98+D45</f>
        <v>944640.2999999998</v>
      </c>
      <c r="E151" s="31">
        <v>100</v>
      </c>
      <c r="F151" s="3">
        <f>D151/B151*100</f>
        <v>87.0668399818279</v>
      </c>
      <c r="G151" s="3">
        <f aca="true" t="shared" si="18" ref="G151:G157">D151/C151*100</f>
        <v>50.097802160095796</v>
      </c>
      <c r="H151" s="47">
        <f aca="true" t="shared" si="19" ref="H151:H157">B151-D151</f>
        <v>140319.59999999986</v>
      </c>
      <c r="I151" s="47">
        <f aca="true" t="shared" si="20" ref="I151:I157">C151-D151</f>
        <v>940951.9999999998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455988.0000000001</v>
      </c>
      <c r="C152" s="60">
        <f>C8+C20+C34+C52+C60+C91+C115+C119+C46+C140+C131+C103</f>
        <v>728085</v>
      </c>
      <c r="D152" s="60">
        <f>D8+D20+D34+D52+D60+D91+D115+D119+D46+D140+D131+D103</f>
        <v>403913.6</v>
      </c>
      <c r="E152" s="6">
        <f>D152/D151*100</f>
        <v>42.75845525540251</v>
      </c>
      <c r="F152" s="6">
        <f aca="true" t="shared" si="21" ref="F152:F157">D152/B152*100</f>
        <v>88.57987490898881</v>
      </c>
      <c r="G152" s="6">
        <f t="shared" si="18"/>
        <v>55.47616006372882</v>
      </c>
      <c r="H152" s="61">
        <f t="shared" si="19"/>
        <v>52074.40000000014</v>
      </c>
      <c r="I152" s="72">
        <f t="shared" si="20"/>
        <v>324171.4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64445.2</v>
      </c>
      <c r="C153" s="61">
        <f>C11+C23+C36+C55+C62+C92+C49+C141+C109+C112+C96+C138</f>
        <v>102323.1</v>
      </c>
      <c r="D153" s="61">
        <f>D11+D23+D36+D55+D62+D92+D49+D141+D109+D112+D96+D138</f>
        <v>55678.00000000001</v>
      </c>
      <c r="E153" s="6">
        <f>D153/D151*100</f>
        <v>5.894095350367755</v>
      </c>
      <c r="F153" s="6">
        <f t="shared" si="21"/>
        <v>86.39588363446775</v>
      </c>
      <c r="G153" s="6">
        <f t="shared" si="18"/>
        <v>54.41391044641924</v>
      </c>
      <c r="H153" s="61">
        <f t="shared" si="19"/>
        <v>8767.19999999999</v>
      </c>
      <c r="I153" s="72">
        <f t="shared" si="20"/>
        <v>46645.1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18301.199999999997</v>
      </c>
      <c r="E154" s="6">
        <f>D154/D151*100</f>
        <v>1.9373723522064432</v>
      </c>
      <c r="F154" s="6">
        <f t="shared" si="21"/>
        <v>94.54808462273652</v>
      </c>
      <c r="G154" s="6">
        <f t="shared" si="18"/>
        <v>63.790140712520504</v>
      </c>
      <c r="H154" s="61">
        <f t="shared" si="19"/>
        <v>1055.300000000003</v>
      </c>
      <c r="I154" s="72">
        <f t="shared" si="20"/>
        <v>10388.500000000004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17095.8</v>
      </c>
      <c r="C155" s="60">
        <f>C12+C24+C104+C63+C38+C93+C129+C56+C136</f>
        <v>29512.3</v>
      </c>
      <c r="D155" s="60">
        <f>D12+D24+D104+D63+D38+D93+D129+D56+D136</f>
        <v>12810.1</v>
      </c>
      <c r="E155" s="6">
        <f>D155/D151*100</f>
        <v>1.3560823098485215</v>
      </c>
      <c r="F155" s="6">
        <f t="shared" si="21"/>
        <v>74.93126966857358</v>
      </c>
      <c r="G155" s="6">
        <f t="shared" si="18"/>
        <v>43.40596971432251</v>
      </c>
      <c r="H155" s="61">
        <f>B155-D155</f>
        <v>4285.699999999999</v>
      </c>
      <c r="I155" s="72">
        <f t="shared" si="20"/>
        <v>16702.199999999997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0.0025300635596427557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528021.6999999996</v>
      </c>
      <c r="C157" s="78">
        <f>C151-C152-C153-C154-C155-C156</f>
        <v>996875.2999999995</v>
      </c>
      <c r="D157" s="78">
        <f>D151-D152-D153-D154-D155-D156</f>
        <v>453913.4999999998</v>
      </c>
      <c r="E157" s="36">
        <f>D157/D151*100</f>
        <v>48.051464668615125</v>
      </c>
      <c r="F157" s="36">
        <f t="shared" si="21"/>
        <v>85.96493288059945</v>
      </c>
      <c r="G157" s="36">
        <f t="shared" si="18"/>
        <v>45.53362893031858</v>
      </c>
      <c r="H157" s="126">
        <f t="shared" si="19"/>
        <v>74108.19999999978</v>
      </c>
      <c r="I157" s="126">
        <f t="shared" si="20"/>
        <v>542961.7999999996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1885592.2999999996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944640.2999999998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1885592.2999999996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944640.2999999998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2017-07-21T11:31:13Z</cp:lastPrinted>
  <dcterms:created xsi:type="dcterms:W3CDTF">2000-06-20T04:48:00Z</dcterms:created>
  <dcterms:modified xsi:type="dcterms:W3CDTF">2017-07-28T04:37:29Z</dcterms:modified>
  <cp:category/>
  <cp:version/>
  <cp:contentType/>
  <cp:contentStatus/>
</cp:coreProperties>
</file>